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<sst xmlns="http://schemas.openxmlformats.org/spreadsheetml/2006/main" count="176" uniqueCount="155">
  <si>
    <t>Код рядка</t>
  </si>
  <si>
    <t>План</t>
  </si>
  <si>
    <t>Факт</t>
  </si>
  <si>
    <t>Відхилення (+, -)</t>
  </si>
  <si>
    <t>Виконання (%)</t>
  </si>
  <si>
    <t>Доходи</t>
  </si>
  <si>
    <t>податок на додану вартість</t>
  </si>
  <si>
    <r>
      <t xml:space="preserve">інші непрямі податки </t>
    </r>
    <r>
      <rPr>
        <i/>
        <sz val="12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</si>
  <si>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2"/>
        <rFont val="Times New Roman"/>
        <family val="1"/>
      </rPr>
      <t>(розшифрування)</t>
    </r>
  </si>
  <si>
    <r>
      <t xml:space="preserve">Дохід від участі в капіталі </t>
    </r>
    <r>
      <rPr>
        <i/>
        <sz val="12"/>
        <rFont val="Times New Roman"/>
        <family val="1"/>
      </rPr>
      <t>(розшифрування)</t>
    </r>
  </si>
  <si>
    <r>
      <t xml:space="preserve">Інші фінансові доходи </t>
    </r>
    <r>
      <rPr>
        <i/>
        <sz val="12"/>
        <rFont val="Times New Roman"/>
        <family val="1"/>
      </rPr>
      <t>(розшифрування)</t>
    </r>
  </si>
  <si>
    <t>Усього доходів</t>
  </si>
  <si>
    <t>Витрати</t>
  </si>
  <si>
    <r>
      <t xml:space="preserve">Собівартість реалізованої продукції ( товарів, робіт та послуг) </t>
    </r>
    <r>
      <rPr>
        <i/>
        <sz val="12"/>
        <rFont val="Times New Roman"/>
        <family val="1"/>
      </rPr>
      <t xml:space="preserve">(нарахована з/пл., нарахування на з/пл., матеріальні  витрати,вартість послуг, амортизація, енергоносії. </t>
    </r>
    <r>
      <rPr>
        <sz val="12"/>
        <rFont val="Times New Roman"/>
        <family val="1"/>
      </rPr>
      <t xml:space="preserve">) </t>
    </r>
  </si>
  <si>
    <t xml:space="preserve">витрати на консалтингові послуги </t>
  </si>
  <si>
    <t>витрати на страхові послуги</t>
  </si>
  <si>
    <r>
      <t xml:space="preserve">Витрати на збут </t>
    </r>
    <r>
      <rPr>
        <i/>
        <sz val="12"/>
        <rFont val="Times New Roman"/>
        <family val="1"/>
      </rPr>
      <t>(розшифрування</t>
    </r>
    <r>
      <rPr>
        <sz val="12"/>
        <rFont val="Times New Roman"/>
        <family val="1"/>
      </rPr>
      <t>)</t>
    </r>
  </si>
  <si>
    <r>
      <t xml:space="preserve">Фінансові витрати </t>
    </r>
    <r>
      <rPr>
        <i/>
        <sz val="12"/>
        <rFont val="Times New Roman"/>
        <family val="1"/>
      </rPr>
      <t>(розшифрування)</t>
    </r>
  </si>
  <si>
    <r>
      <t>Втрати від участі в капіталі (</t>
    </r>
    <r>
      <rPr>
        <i/>
        <sz val="12"/>
        <rFont val="Times New Roman"/>
        <family val="1"/>
      </rPr>
      <t>розшифрування)</t>
    </r>
  </si>
  <si>
    <t>Витрати (дохід) з податку на прибуток (податок на прибуток)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</si>
  <si>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</si>
  <si>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</si>
  <si>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</si>
  <si>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операційної діяльності</t>
  </si>
  <si>
    <t>прибуток</t>
  </si>
  <si>
    <t>збиток</t>
  </si>
  <si>
    <t>ІІ. Розподіл чистого прибутку</t>
  </si>
  <si>
    <r>
      <t xml:space="preserve">Відрахування частини прибутку </t>
    </r>
    <r>
      <rPr>
        <sz val="12"/>
        <rFont val="Times New Roman"/>
        <family val="1"/>
      </rPr>
      <t>комунальними унітарними підприємствами</t>
    </r>
  </si>
  <si>
    <t>Залишок нерозподіленого прибутку (нерозподіленого збитку) на початок звітного періоду</t>
  </si>
  <si>
    <t>Розвиток виробництва:</t>
  </si>
  <si>
    <t>у тому числі за основними видами діяльності згідно з КВЕД</t>
  </si>
  <si>
    <t>Резервний фонд</t>
  </si>
  <si>
    <r>
      <t xml:space="preserve">Інші фонди </t>
    </r>
    <r>
      <rPr>
        <i/>
        <sz val="12"/>
        <rFont val="Times New Roman"/>
        <family val="1"/>
      </rPr>
      <t>(розшифрувати)</t>
    </r>
  </si>
  <si>
    <r>
      <t xml:space="preserve">Інші цілі </t>
    </r>
    <r>
      <rPr>
        <i/>
        <sz val="12"/>
        <rFont val="Times New Roman"/>
        <family val="1"/>
      </rPr>
      <t>(розшифрувати)</t>
    </r>
  </si>
  <si>
    <t>Залишок нерозподіленого прибутку (непокритого збитку) на кінець звітного періоду</t>
  </si>
  <si>
    <t>Сплата поточних податків та обов’язкових платежів до бюджету, у тому числі:</t>
  </si>
  <si>
    <t>акцизний збір</t>
  </si>
  <si>
    <t>033/1</t>
  </si>
  <si>
    <t>ПДВ, що підлягає сплаті до бюджету за підсумками звітного періоду</t>
  </si>
  <si>
    <t>033/2</t>
  </si>
  <si>
    <t>ПДВ, що підлягає відшкодуванню з бюджету за підсумками звітного періоду</t>
  </si>
  <si>
    <t>033/3</t>
  </si>
  <si>
    <r>
      <t>Інші податки (</t>
    </r>
    <r>
      <rPr>
        <i/>
        <sz val="12"/>
        <rFont val="Times New Roman"/>
        <family val="1"/>
      </rPr>
      <t>податок з фізичних осіб, військовий збір)</t>
    </r>
  </si>
  <si>
    <t>033/4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</si>
  <si>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</si>
  <si>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році:</t>
  </si>
  <si>
    <t>034/1</t>
  </si>
  <si>
    <t>до бюджету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</si>
  <si>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</si>
  <si>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</si>
  <si>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</si>
  <si>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t>Єдиний внесок на загальнообов’язкове державне соціальне страхування</t>
  </si>
  <si>
    <t>035/1</t>
  </si>
  <si>
    <t>Інші обов’язкові платежі, у тому числі:</t>
  </si>
  <si>
    <t>податок на прибуток</t>
  </si>
  <si>
    <t xml:space="preserve">місцеві податки та збори </t>
  </si>
  <si>
    <r>
      <t xml:space="preserve">інші платежі </t>
    </r>
    <r>
      <rPr>
        <i/>
        <sz val="12"/>
        <rFont val="Times New Roman"/>
        <family val="1"/>
      </rPr>
      <t>(розшифрувати)</t>
    </r>
  </si>
  <si>
    <t>Основні фінансові показники підприємства
І. Формування прибутку підприємства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</si>
  <si>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</si>
  <si>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</si>
  <si>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</si>
  <si>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</si>
  <si>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</si>
  <si>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</si>
  <si>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</si>
  <si>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</si>
  <si>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</si>
  <si>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</si>
  <si>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</si>
  <si>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</si>
  <si>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</si>
  <si>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Адміністративні витрати, у тому числі:</t>
  </si>
  <si>
    <t>витрати, пов’язані з використанням службових автомобілів</t>
  </si>
  <si>
    <t>014</t>
  </si>
  <si>
    <t>витрати на аудиторські послуги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</si>
  <si>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</si>
  <si>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</si>
  <si>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</si>
  <si>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</si>
  <si>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</si>
  <si>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</si>
  <si>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</si>
  <si>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</si>
  <si>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</si>
  <si>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</si>
  <si>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</si>
  <si>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</si>
  <si>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</si>
  <si>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</si>
  <si>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</si>
  <si>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</si>
  <si>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</si>
  <si>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</si>
  <si>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ІІІ. Обов'язкові платежі підприємства до бюджету та державних цільових фондів</t>
  </si>
  <si>
    <t>033</t>
  </si>
  <si>
    <t>034</t>
  </si>
  <si>
    <t>035</t>
  </si>
  <si>
    <t>Матеріальні витрати,  у тому числі:</t>
  </si>
  <si>
    <t>витрати на сировину й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</si>
  <si>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</si>
  <si>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</si>
  <si>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</si>
  <si>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</si>
  <si>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</si>
  <si>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 xml:space="preserve">Операційні витрати, усього </t>
  </si>
  <si>
    <t>Елементи операційних витрат</t>
  </si>
  <si>
    <t>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</si>
  <si>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</si>
  <si>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</si>
  <si>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</si>
  <si>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</si>
  <si>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</si>
  <si>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</si>
  <si>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</si>
  <si>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001/1</t>
  </si>
  <si>
    <t>001/2</t>
  </si>
  <si>
    <t>Інші витрати</t>
  </si>
  <si>
    <t>Відхилення       (+, -)</t>
  </si>
  <si>
    <t>Виконання     (%)</t>
  </si>
  <si>
    <t>001/3</t>
  </si>
  <si>
    <t>001/4</t>
  </si>
  <si>
    <t>001/5</t>
  </si>
  <si>
    <t>001/6</t>
  </si>
  <si>
    <t>Дохід  від реалізації продукції (товарів, робіт, послуг)</t>
  </si>
  <si>
    <t>006/1</t>
  </si>
  <si>
    <t>в т.р.благодійність</t>
  </si>
  <si>
    <t>012/1</t>
  </si>
  <si>
    <t>012/2</t>
  </si>
  <si>
    <t>012/3</t>
  </si>
  <si>
    <t>012/4</t>
  </si>
  <si>
    <t>012/5</t>
  </si>
  <si>
    <t>021/1</t>
  </si>
  <si>
    <t>021/2</t>
  </si>
  <si>
    <t>Фінансовий результат  до оподаткування</t>
  </si>
  <si>
    <t>022/1</t>
  </si>
  <si>
    <t>022/2</t>
  </si>
  <si>
    <t>Прибуток (збиток) від припиненої діяльності після оподаткування</t>
  </si>
  <si>
    <t>Чистий фінансовий результат</t>
  </si>
  <si>
    <t>024/1</t>
  </si>
  <si>
    <t>024/2</t>
  </si>
  <si>
    <t>027/1</t>
  </si>
  <si>
    <t>032/1</t>
  </si>
  <si>
    <t>032/2</t>
  </si>
  <si>
    <t>032/3</t>
  </si>
  <si>
    <t>032/4</t>
  </si>
  <si>
    <t>035/2</t>
  </si>
  <si>
    <t>035/3</t>
  </si>
  <si>
    <t>Бондарчук Г.В.</t>
  </si>
  <si>
    <r>
      <t xml:space="preserve">Чистий дохід  від реалізації продукції (товарів, робіт, послуг) </t>
    </r>
    <r>
      <rPr>
        <i/>
        <sz val="12"/>
        <rFont val="Times New Roman"/>
        <family val="1"/>
      </rPr>
      <t>(від надання платних послуг, НСЗУ)</t>
    </r>
  </si>
  <si>
    <r>
      <t xml:space="preserve">Інші доходи </t>
    </r>
    <r>
      <rPr>
        <i/>
        <sz val="12"/>
        <rFont val="Times New Roman"/>
        <family val="1"/>
      </rPr>
      <t>(розшифрування)</t>
    </r>
  </si>
  <si>
    <r>
      <t xml:space="preserve">Інші адміністративні витрати </t>
    </r>
    <r>
      <rPr>
        <i/>
        <sz val="12"/>
        <rFont val="Times New Roman"/>
        <family val="1"/>
      </rPr>
      <t>(нарахування заробітної плати ,нарахування на заробітну плату та інші витрати</t>
    </r>
    <r>
      <rPr>
        <sz val="12"/>
        <rFont val="Times New Roman"/>
        <family val="1"/>
      </rPr>
      <t>)</t>
    </r>
  </si>
  <si>
    <r>
      <t xml:space="preserve">Інші операційні витрати </t>
    </r>
    <r>
      <rPr>
        <i/>
        <sz val="12"/>
        <rFont val="Times New Roman"/>
        <family val="1"/>
      </rPr>
      <t>(оренда майна, кошти міста,благод.допомога</t>
    </r>
    <r>
      <rPr>
        <sz val="12"/>
        <rFont val="Times New Roman"/>
        <family val="1"/>
      </rPr>
      <t>)</t>
    </r>
  </si>
  <si>
    <r>
      <t xml:space="preserve">ЗВІТ 
            про фінансові показники підприємства 
                            </t>
    </r>
    <r>
      <rPr>
        <b/>
        <u val="single"/>
        <sz val="12"/>
        <rFont val="Times New Roman"/>
        <family val="1"/>
      </rPr>
      <t>за 12 місяців</t>
    </r>
    <r>
      <rPr>
        <b/>
        <sz val="12"/>
        <rFont val="Times New Roman"/>
        <family val="1"/>
      </rPr>
      <t xml:space="preserve"> 2021 р.                                                                                                             по КНП "Міська лікарня №3" ХМР</t>
    </r>
  </si>
  <si>
    <t>Директор</t>
  </si>
  <si>
    <r>
      <t xml:space="preserve">Інші операційні доходи </t>
    </r>
    <r>
      <rPr>
        <i/>
        <sz val="12"/>
        <rFont val="Times New Roman"/>
        <family val="1"/>
      </rPr>
      <t>(від цільового фінансування- 4164,0, оренди майна -281,5, реалізації майна - 4,6, благодійної допомоги 2355,9, амортизації -700,7)</t>
    </r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</si>
</sst>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000000"/>
  </numFmts>
  <fonts count="40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33.28125" style="10" customWidth="1"/>
    <col min="2" max="2" width="9.140625" style="10" customWidth="1"/>
    <col min="3" max="3" width="11.00390625" style="10" customWidth="1"/>
    <col min="4" max="4" width="9.28125" style="10" customWidth="1"/>
    <col min="5" max="5" width="13.57421875" style="10" customWidth="1"/>
    <col min="6" max="6" width="11.7109375" style="10" customWidth="1"/>
    <col min="7" max="16384" width="9.140625" style="10" customWidth="1"/>
  </cols>
  <sheetData>
    <row r="1" spans="1:6" ht="84" customHeight="1">
      <c r="A1" s="28" t="s">
        <v>152</v>
      </c>
      <c r="B1" s="28"/>
      <c r="C1" s="28"/>
      <c r="D1" s="28"/>
      <c r="E1" s="28"/>
      <c r="F1" s="28"/>
    </row>
    <row r="2" spans="1:6" ht="15.75">
      <c r="A2" s="2"/>
      <c r="B2" s="1"/>
      <c r="C2" s="1"/>
      <c r="D2" s="1"/>
      <c r="E2" s="1"/>
      <c r="F2" s="1"/>
    </row>
    <row r="3" spans="1:6" ht="20.25" customHeight="1">
      <c r="A3" s="30" t="s">
        <v>57</v>
      </c>
      <c r="B3" s="30"/>
      <c r="C3" s="30"/>
      <c r="D3" s="30"/>
      <c r="E3" s="30"/>
      <c r="F3" s="30"/>
    </row>
    <row r="4" spans="1:6" ht="31.5">
      <c r="A4" s="8"/>
      <c r="B4" s="9" t="s">
        <v>0</v>
      </c>
      <c r="C4" s="9" t="s">
        <v>1</v>
      </c>
      <c r="D4" s="9" t="s">
        <v>2</v>
      </c>
      <c r="E4" s="9" t="s">
        <v>117</v>
      </c>
      <c r="F4" s="9" t="s">
        <v>118</v>
      </c>
    </row>
    <row r="5" spans="1:6" ht="15.75">
      <c r="A5" s="31" t="s">
        <v>5</v>
      </c>
      <c r="B5" s="32"/>
      <c r="C5" s="32"/>
      <c r="D5" s="32"/>
      <c r="E5" s="32"/>
      <c r="F5" s="33"/>
    </row>
    <row r="6" spans="1:6" ht="31.5">
      <c r="A6" s="3" t="s">
        <v>123</v>
      </c>
      <c r="B6" s="11" t="s">
        <v>58</v>
      </c>
      <c r="C6" s="12">
        <f>C10+C7</f>
        <v>39899.6</v>
      </c>
      <c r="D6" s="12">
        <f>D7+D10</f>
        <v>45102</v>
      </c>
      <c r="E6" s="12">
        <f>D6-C6</f>
        <v>5202.4000000000015</v>
      </c>
      <c r="F6" s="13">
        <f>D6/C6*100</f>
        <v>113.03872720528527</v>
      </c>
    </row>
    <row r="7" spans="1:6" ht="15.75">
      <c r="A7" s="3" t="s">
        <v>6</v>
      </c>
      <c r="B7" s="11" t="s">
        <v>59</v>
      </c>
      <c r="C7" s="13">
        <v>102</v>
      </c>
      <c r="D7" s="12">
        <v>91.9</v>
      </c>
      <c r="E7" s="12">
        <f>D7-C7</f>
        <v>-10.099999999999994</v>
      </c>
      <c r="F7" s="13">
        <f>D7/C7*100</f>
        <v>90.09803921568627</v>
      </c>
    </row>
    <row r="8" spans="1:6" ht="31.5">
      <c r="A8" s="3" t="s">
        <v>7</v>
      </c>
      <c r="B8" s="11" t="s">
        <v>60</v>
      </c>
      <c r="C8" s="12"/>
      <c r="D8" s="12"/>
      <c r="E8" s="12"/>
      <c r="F8" s="13"/>
    </row>
    <row r="9" spans="1:6" ht="31.5">
      <c r="A9" s="3" t="s">
        <v>8</v>
      </c>
      <c r="B9" s="11" t="s">
        <v>61</v>
      </c>
      <c r="C9" s="12"/>
      <c r="D9" s="12"/>
      <c r="E9" s="12"/>
      <c r="F9" s="13"/>
    </row>
    <row r="10" spans="1:6" ht="63">
      <c r="A10" s="3" t="s">
        <v>148</v>
      </c>
      <c r="B10" s="11" t="s">
        <v>62</v>
      </c>
      <c r="C10" s="12">
        <v>39797.6</v>
      </c>
      <c r="D10" s="12">
        <v>45010.1</v>
      </c>
      <c r="E10" s="12">
        <f>D10-C10</f>
        <v>5212.5</v>
      </c>
      <c r="F10" s="13">
        <f>D10/C10*100</f>
        <v>113.09752346875189</v>
      </c>
    </row>
    <row r="11" spans="1:6" ht="94.5">
      <c r="A11" s="3" t="s">
        <v>154</v>
      </c>
      <c r="B11" s="11" t="s">
        <v>63</v>
      </c>
      <c r="C11" s="13">
        <v>8216.2</v>
      </c>
      <c r="D11" s="12">
        <v>7506.7</v>
      </c>
      <c r="E11" s="12">
        <f>D11-C11</f>
        <v>-709.5000000000009</v>
      </c>
      <c r="F11" s="13">
        <f>D11/C11*100</f>
        <v>91.36462111438377</v>
      </c>
    </row>
    <row r="12" spans="1:6" ht="15.75">
      <c r="A12" s="3" t="s">
        <v>125</v>
      </c>
      <c r="B12" s="11" t="s">
        <v>124</v>
      </c>
      <c r="C12" s="13">
        <v>2394.1</v>
      </c>
      <c r="D12" s="12">
        <v>2355.9</v>
      </c>
      <c r="E12" s="12"/>
      <c r="F12" s="13"/>
    </row>
    <row r="13" spans="1:6" ht="31.5">
      <c r="A13" s="3" t="s">
        <v>9</v>
      </c>
      <c r="B13" s="11" t="s">
        <v>64</v>
      </c>
      <c r="C13" s="12"/>
      <c r="D13" s="12"/>
      <c r="E13" s="12"/>
      <c r="F13" s="13"/>
    </row>
    <row r="14" spans="1:6" ht="31.5">
      <c r="A14" s="3" t="s">
        <v>10</v>
      </c>
      <c r="B14" s="11" t="s">
        <v>65</v>
      </c>
      <c r="C14" s="12"/>
      <c r="D14" s="12"/>
      <c r="E14" s="12"/>
      <c r="F14" s="13"/>
    </row>
    <row r="15" spans="1:6" ht="15.75">
      <c r="A15" s="3" t="s">
        <v>149</v>
      </c>
      <c r="B15" s="11" t="s">
        <v>66</v>
      </c>
      <c r="C15" s="12"/>
      <c r="D15" s="12"/>
      <c r="E15" s="12"/>
      <c r="F15" s="13"/>
    </row>
    <row r="16" spans="1:6" ht="15.75">
      <c r="A16" s="14" t="s">
        <v>11</v>
      </c>
      <c r="B16" s="15" t="s">
        <v>67</v>
      </c>
      <c r="C16" s="7">
        <f>C10+C11</f>
        <v>48013.8</v>
      </c>
      <c r="D16" s="7">
        <f>D10+D11</f>
        <v>52516.799999999996</v>
      </c>
      <c r="E16" s="16">
        <f>SUM(E10:E15)</f>
        <v>4502.999999999999</v>
      </c>
      <c r="F16" s="16">
        <f>D16/C16*100</f>
        <v>109.37855366582106</v>
      </c>
    </row>
    <row r="17" spans="1:6" ht="15.75">
      <c r="A17" s="31" t="s">
        <v>12</v>
      </c>
      <c r="B17" s="32"/>
      <c r="C17" s="32"/>
      <c r="D17" s="32"/>
      <c r="E17" s="32"/>
      <c r="F17" s="33"/>
    </row>
    <row r="18" spans="1:6" ht="110.25">
      <c r="A18" s="3" t="s">
        <v>13</v>
      </c>
      <c r="B18" s="11" t="s">
        <v>68</v>
      </c>
      <c r="C18" s="13">
        <v>36631.7</v>
      </c>
      <c r="D18" s="13">
        <v>36080.1</v>
      </c>
      <c r="E18" s="13">
        <f>D18-C18</f>
        <v>-551.5999999999985</v>
      </c>
      <c r="F18" s="13">
        <f>D18/C18*100</f>
        <v>98.49420037836082</v>
      </c>
    </row>
    <row r="19" spans="1:6" ht="31.5">
      <c r="A19" s="3" t="s">
        <v>71</v>
      </c>
      <c r="B19" s="11" t="s">
        <v>69</v>
      </c>
      <c r="C19" s="12">
        <v>4443.4</v>
      </c>
      <c r="D19" s="12">
        <v>4641.7</v>
      </c>
      <c r="E19" s="13">
        <f>D19-C19</f>
        <v>198.30000000000018</v>
      </c>
      <c r="F19" s="13">
        <f>D19/C19*100</f>
        <v>104.46279875770807</v>
      </c>
    </row>
    <row r="20" spans="1:6" ht="47.25">
      <c r="A20" s="3" t="s">
        <v>72</v>
      </c>
      <c r="B20" s="11" t="s">
        <v>126</v>
      </c>
      <c r="C20" s="12"/>
      <c r="D20" s="12"/>
      <c r="E20" s="12"/>
      <c r="F20" s="17"/>
    </row>
    <row r="21" spans="1:6" ht="31.5">
      <c r="A21" s="3" t="s">
        <v>14</v>
      </c>
      <c r="B21" s="11" t="s">
        <v>127</v>
      </c>
      <c r="C21" s="12"/>
      <c r="D21" s="12"/>
      <c r="E21" s="12"/>
      <c r="F21" s="17"/>
    </row>
    <row r="22" spans="1:6" ht="15.75">
      <c r="A22" s="3" t="s">
        <v>15</v>
      </c>
      <c r="B22" s="11" t="s">
        <v>128</v>
      </c>
      <c r="C22" s="12"/>
      <c r="D22" s="12"/>
      <c r="E22" s="12"/>
      <c r="F22" s="17"/>
    </row>
    <row r="23" spans="1:6" ht="15.75">
      <c r="A23" s="3" t="s">
        <v>74</v>
      </c>
      <c r="B23" s="11" t="s">
        <v>129</v>
      </c>
      <c r="C23" s="12"/>
      <c r="D23" s="12"/>
      <c r="E23" s="12"/>
      <c r="F23" s="17"/>
    </row>
    <row r="24" spans="1:6" ht="63">
      <c r="A24" s="3" t="s">
        <v>150</v>
      </c>
      <c r="B24" s="11" t="s">
        <v>130</v>
      </c>
      <c r="C24" s="12">
        <v>4443.4</v>
      </c>
      <c r="D24" s="12">
        <v>4641.7</v>
      </c>
      <c r="E24" s="12">
        <f>D24-C24</f>
        <v>198.30000000000018</v>
      </c>
      <c r="F24" s="13">
        <f>D24/C24*100</f>
        <v>104.46279875770807</v>
      </c>
    </row>
    <row r="25" spans="1:6" ht="31.5">
      <c r="A25" s="3" t="s">
        <v>16</v>
      </c>
      <c r="B25" s="11" t="s">
        <v>70</v>
      </c>
      <c r="C25" s="12"/>
      <c r="D25" s="12"/>
      <c r="E25" s="12"/>
      <c r="F25" s="17"/>
    </row>
    <row r="26" spans="1:6" ht="47.25">
      <c r="A26" s="3" t="s">
        <v>151</v>
      </c>
      <c r="B26" s="11" t="s">
        <v>73</v>
      </c>
      <c r="C26" s="12">
        <v>6938.7</v>
      </c>
      <c r="D26" s="13">
        <v>6793.4</v>
      </c>
      <c r="E26" s="12">
        <f>D26-C26</f>
        <v>-145.30000000000018</v>
      </c>
      <c r="F26" s="13">
        <f>D26/C26*100</f>
        <v>97.90594780002017</v>
      </c>
    </row>
    <row r="27" spans="1:6" ht="31.5">
      <c r="A27" s="3" t="s">
        <v>17</v>
      </c>
      <c r="B27" s="11" t="s">
        <v>75</v>
      </c>
      <c r="C27" s="12"/>
      <c r="D27" s="12"/>
      <c r="E27" s="12"/>
      <c r="F27" s="17"/>
    </row>
    <row r="28" spans="1:6" ht="31.5">
      <c r="A28" s="3" t="s">
        <v>18</v>
      </c>
      <c r="B28" s="11" t="s">
        <v>76</v>
      </c>
      <c r="C28" s="12"/>
      <c r="D28" s="12"/>
      <c r="E28" s="12"/>
      <c r="F28" s="17"/>
    </row>
    <row r="29" spans="1:6" ht="15.75">
      <c r="A29" s="3" t="s">
        <v>116</v>
      </c>
      <c r="B29" s="11" t="s">
        <v>77</v>
      </c>
      <c r="C29" s="12"/>
      <c r="D29" s="12"/>
      <c r="E29" s="12"/>
      <c r="F29" s="17"/>
    </row>
    <row r="30" spans="1:6" ht="31.5">
      <c r="A30" s="3" t="s">
        <v>19</v>
      </c>
      <c r="B30" s="11" t="s">
        <v>78</v>
      </c>
      <c r="C30" s="12"/>
      <c r="D30" s="12"/>
      <c r="E30" s="12"/>
      <c r="F30" s="17"/>
    </row>
    <row r="31" spans="1:6" ht="15.75">
      <c r="A31" s="4" t="s">
        <v>20</v>
      </c>
      <c r="B31" s="11" t="s">
        <v>79</v>
      </c>
      <c r="C31" s="7">
        <f>C18+C19+C26</f>
        <v>48013.799999999996</v>
      </c>
      <c r="D31" s="7">
        <f>D18+D19+D26</f>
        <v>47515.2</v>
      </c>
      <c r="E31" s="7">
        <f>E18+E19+E26</f>
        <v>-498.59999999999854</v>
      </c>
      <c r="F31" s="13">
        <f>D31/C31*100</f>
        <v>98.9615485547905</v>
      </c>
    </row>
    <row r="32" spans="1:6" ht="15.75">
      <c r="A32" s="31" t="s">
        <v>21</v>
      </c>
      <c r="B32" s="32"/>
      <c r="C32" s="32"/>
      <c r="D32" s="32"/>
      <c r="E32" s="32"/>
      <c r="F32" s="33"/>
    </row>
    <row r="33" spans="1:6" ht="15.75">
      <c r="A33" s="3" t="s">
        <v>22</v>
      </c>
      <c r="B33" s="11" t="s">
        <v>80</v>
      </c>
      <c r="C33" s="12">
        <f>C10-C18</f>
        <v>3165.9000000000015</v>
      </c>
      <c r="D33" s="13">
        <f>D10-D18</f>
        <v>8930</v>
      </c>
      <c r="E33" s="12">
        <v>0</v>
      </c>
      <c r="F33" s="17"/>
    </row>
    <row r="34" spans="1:6" ht="31.5">
      <c r="A34" s="3" t="s">
        <v>23</v>
      </c>
      <c r="B34" s="11" t="s">
        <v>81</v>
      </c>
      <c r="C34" s="12">
        <f>C29-C15</f>
        <v>0</v>
      </c>
      <c r="D34" s="12">
        <f>D16-D31</f>
        <v>5001.5999999999985</v>
      </c>
      <c r="E34" s="12"/>
      <c r="F34" s="17"/>
    </row>
    <row r="35" spans="1:6" ht="15.75">
      <c r="A35" s="3" t="s">
        <v>24</v>
      </c>
      <c r="B35" s="11" t="s">
        <v>131</v>
      </c>
      <c r="C35" s="12"/>
      <c r="D35" s="12">
        <v>5001.6</v>
      </c>
      <c r="E35" s="12"/>
      <c r="F35" s="17"/>
    </row>
    <row r="36" spans="1:6" ht="15.75">
      <c r="A36" s="3" t="s">
        <v>25</v>
      </c>
      <c r="B36" s="11" t="s">
        <v>132</v>
      </c>
      <c r="C36" s="12"/>
      <c r="D36" s="12"/>
      <c r="E36" s="12"/>
      <c r="F36" s="17"/>
    </row>
    <row r="37" spans="1:6" ht="31.5">
      <c r="A37" s="4" t="s">
        <v>133</v>
      </c>
      <c r="B37" s="11" t="s">
        <v>82</v>
      </c>
      <c r="C37" s="12"/>
      <c r="D37" s="12">
        <v>5001.6</v>
      </c>
      <c r="E37" s="12">
        <v>0</v>
      </c>
      <c r="F37" s="17"/>
    </row>
    <row r="38" spans="1:6" ht="15.75">
      <c r="A38" s="3" t="s">
        <v>24</v>
      </c>
      <c r="B38" s="11" t="s">
        <v>134</v>
      </c>
      <c r="C38" s="12"/>
      <c r="D38" s="12">
        <v>5001.6</v>
      </c>
      <c r="E38" s="12"/>
      <c r="F38" s="17"/>
    </row>
    <row r="39" spans="1:6" ht="15.75">
      <c r="A39" s="3" t="s">
        <v>25</v>
      </c>
      <c r="B39" s="11" t="s">
        <v>135</v>
      </c>
      <c r="C39" s="12"/>
      <c r="D39" s="12"/>
      <c r="E39" s="12"/>
      <c r="F39" s="17"/>
    </row>
    <row r="40" spans="1:6" ht="47.25">
      <c r="A40" s="3" t="s">
        <v>136</v>
      </c>
      <c r="B40" s="11" t="s">
        <v>83</v>
      </c>
      <c r="C40" s="12"/>
      <c r="D40" s="18">
        <v>0</v>
      </c>
      <c r="E40" s="12">
        <v>0</v>
      </c>
      <c r="F40" s="17"/>
    </row>
    <row r="41" spans="1:6" ht="15.75">
      <c r="A41" s="3" t="s">
        <v>137</v>
      </c>
      <c r="B41" s="11" t="s">
        <v>84</v>
      </c>
      <c r="C41" s="12"/>
      <c r="D41" s="18">
        <v>5001.6</v>
      </c>
      <c r="E41" s="12"/>
      <c r="F41" s="17"/>
    </row>
    <row r="42" spans="1:6" ht="15.75">
      <c r="A42" s="4" t="s">
        <v>24</v>
      </c>
      <c r="B42" s="11" t="s">
        <v>138</v>
      </c>
      <c r="C42" s="12"/>
      <c r="D42" s="18">
        <v>5001.6</v>
      </c>
      <c r="E42" s="12">
        <v>0</v>
      </c>
      <c r="F42" s="17"/>
    </row>
    <row r="43" spans="1:6" ht="15.75">
      <c r="A43" s="4" t="s">
        <v>25</v>
      </c>
      <c r="B43" s="11" t="s">
        <v>139</v>
      </c>
      <c r="C43" s="12"/>
      <c r="D43" s="18"/>
      <c r="E43" s="12"/>
      <c r="F43" s="12"/>
    </row>
    <row r="44" spans="1:6" ht="15.75">
      <c r="A44" s="25" t="s">
        <v>26</v>
      </c>
      <c r="B44" s="26"/>
      <c r="C44" s="26"/>
      <c r="D44" s="26"/>
      <c r="E44" s="26"/>
      <c r="F44" s="27"/>
    </row>
    <row r="45" spans="1:6" ht="47.25">
      <c r="A45" s="4" t="s">
        <v>27</v>
      </c>
      <c r="B45" s="11" t="s">
        <v>85</v>
      </c>
      <c r="C45" s="12"/>
      <c r="D45" s="12"/>
      <c r="E45" s="12"/>
      <c r="F45" s="12"/>
    </row>
    <row r="46" spans="1:6" ht="63">
      <c r="A46" s="3" t="s">
        <v>28</v>
      </c>
      <c r="B46" s="11" t="s">
        <v>86</v>
      </c>
      <c r="C46" s="13"/>
      <c r="D46" s="13">
        <v>10098</v>
      </c>
      <c r="E46" s="12"/>
      <c r="F46" s="12"/>
    </row>
    <row r="47" spans="1:6" ht="15.75">
      <c r="A47" s="4" t="s">
        <v>29</v>
      </c>
      <c r="B47" s="11" t="s">
        <v>87</v>
      </c>
      <c r="C47" s="12"/>
      <c r="D47" s="12"/>
      <c r="E47" s="12"/>
      <c r="F47" s="12"/>
    </row>
    <row r="48" spans="1:6" ht="31.5">
      <c r="A48" s="3" t="s">
        <v>30</v>
      </c>
      <c r="B48" s="11" t="s">
        <v>140</v>
      </c>
      <c r="C48" s="12"/>
      <c r="D48" s="12"/>
      <c r="E48" s="12"/>
      <c r="F48" s="12"/>
    </row>
    <row r="49" spans="1:6" ht="15.75">
      <c r="A49" s="3" t="s">
        <v>31</v>
      </c>
      <c r="B49" s="11" t="s">
        <v>88</v>
      </c>
      <c r="C49" s="12"/>
      <c r="D49" s="12"/>
      <c r="E49" s="12"/>
      <c r="F49" s="12"/>
    </row>
    <row r="50" spans="1:6" ht="15.75">
      <c r="A50" s="3" t="s">
        <v>32</v>
      </c>
      <c r="B50" s="11" t="s">
        <v>89</v>
      </c>
      <c r="C50" s="12"/>
      <c r="D50" s="12"/>
      <c r="E50" s="12"/>
      <c r="F50" s="12"/>
    </row>
    <row r="51" spans="1:6" ht="15.75">
      <c r="A51" s="3" t="s">
        <v>33</v>
      </c>
      <c r="B51" s="11" t="s">
        <v>90</v>
      </c>
      <c r="C51" s="12"/>
      <c r="D51" s="12"/>
      <c r="E51" s="12"/>
      <c r="F51" s="12"/>
    </row>
    <row r="52" spans="1:6" ht="47.25">
      <c r="A52" s="3" t="s">
        <v>34</v>
      </c>
      <c r="B52" s="11" t="s">
        <v>91</v>
      </c>
      <c r="C52" s="12"/>
      <c r="D52" s="19">
        <v>15099.6</v>
      </c>
      <c r="E52" s="12"/>
      <c r="F52" s="12"/>
    </row>
    <row r="53" spans="1:6" ht="15.75">
      <c r="A53" s="25" t="s">
        <v>93</v>
      </c>
      <c r="B53" s="26"/>
      <c r="C53" s="26"/>
      <c r="D53" s="26"/>
      <c r="E53" s="26"/>
      <c r="F53" s="27"/>
    </row>
    <row r="54" spans="1:6" ht="47.25">
      <c r="A54" s="4" t="s">
        <v>35</v>
      </c>
      <c r="B54" s="15" t="s">
        <v>92</v>
      </c>
      <c r="C54" s="7">
        <v>4584.8</v>
      </c>
      <c r="D54" s="20">
        <v>4320</v>
      </c>
      <c r="E54" s="7">
        <f>E56-E57+E58</f>
        <v>-1.9000000000005457</v>
      </c>
      <c r="F54" s="7">
        <v>100</v>
      </c>
    </row>
    <row r="55" spans="1:6" ht="15.75">
      <c r="A55" s="3" t="s">
        <v>36</v>
      </c>
      <c r="B55" s="11" t="s">
        <v>141</v>
      </c>
      <c r="C55" s="12"/>
      <c r="D55" s="18"/>
      <c r="E55" s="7"/>
      <c r="F55" s="12"/>
    </row>
    <row r="56" spans="1:6" ht="47.25">
      <c r="A56" s="3" t="s">
        <v>38</v>
      </c>
      <c r="B56" s="11" t="s">
        <v>142</v>
      </c>
      <c r="C56" s="12">
        <v>102</v>
      </c>
      <c r="D56" s="18"/>
      <c r="E56" s="16">
        <f>D56-C56</f>
        <v>-102</v>
      </c>
      <c r="F56" s="13">
        <f>D56/C56*100</f>
        <v>0</v>
      </c>
    </row>
    <row r="57" spans="1:6" ht="47.25">
      <c r="A57" s="3" t="s">
        <v>40</v>
      </c>
      <c r="B57" s="11" t="s">
        <v>143</v>
      </c>
      <c r="C57" s="12">
        <v>102</v>
      </c>
      <c r="D57" s="18"/>
      <c r="E57" s="16">
        <f>D57-C57</f>
        <v>-102</v>
      </c>
      <c r="F57" s="13">
        <f>D57/C57*100</f>
        <v>0</v>
      </c>
    </row>
    <row r="58" spans="1:6" ht="31.5">
      <c r="A58" s="3" t="s">
        <v>42</v>
      </c>
      <c r="B58" s="11" t="s">
        <v>144</v>
      </c>
      <c r="C58" s="12">
        <v>5873.1</v>
      </c>
      <c r="D58" s="21">
        <v>5871.2</v>
      </c>
      <c r="E58" s="7">
        <f>D58-C58</f>
        <v>-1.9000000000005457</v>
      </c>
      <c r="F58" s="13">
        <f>D58/C58*100</f>
        <v>99.96764911205325</v>
      </c>
    </row>
    <row r="59" spans="1:6" ht="31.5">
      <c r="A59" s="4" t="s">
        <v>44</v>
      </c>
      <c r="B59" s="15" t="s">
        <v>94</v>
      </c>
      <c r="C59" s="7"/>
      <c r="D59" s="7"/>
      <c r="E59" s="7"/>
      <c r="F59" s="7"/>
    </row>
    <row r="60" spans="1:6" ht="63">
      <c r="A60" s="3" t="s">
        <v>45</v>
      </c>
      <c r="B60" s="11" t="s">
        <v>37</v>
      </c>
      <c r="C60" s="12"/>
      <c r="D60" s="12"/>
      <c r="E60" s="7"/>
      <c r="F60" s="12"/>
    </row>
    <row r="61" spans="1:6" ht="15.75">
      <c r="A61" s="3" t="s">
        <v>47</v>
      </c>
      <c r="B61" s="11" t="s">
        <v>39</v>
      </c>
      <c r="C61" s="12"/>
      <c r="D61" s="12"/>
      <c r="E61" s="7"/>
      <c r="F61" s="12"/>
    </row>
    <row r="62" spans="1:6" ht="15.75">
      <c r="A62" s="3" t="s">
        <v>48</v>
      </c>
      <c r="B62" s="11" t="s">
        <v>41</v>
      </c>
      <c r="C62" s="12"/>
      <c r="D62" s="12"/>
      <c r="E62" s="7"/>
      <c r="F62" s="12"/>
    </row>
    <row r="63" spans="1:6" ht="15.75">
      <c r="A63" s="3" t="s">
        <v>49</v>
      </c>
      <c r="B63" s="11" t="s">
        <v>43</v>
      </c>
      <c r="C63" s="12"/>
      <c r="D63" s="12"/>
      <c r="E63" s="7"/>
      <c r="F63" s="12"/>
    </row>
    <row r="64" spans="1:6" ht="31.5">
      <c r="A64" s="4" t="s">
        <v>50</v>
      </c>
      <c r="B64" s="15" t="s">
        <v>95</v>
      </c>
      <c r="C64" s="7">
        <f>C65</f>
        <v>6586.1</v>
      </c>
      <c r="D64" s="7">
        <f>D65</f>
        <v>6568</v>
      </c>
      <c r="E64" s="7">
        <f>E65</f>
        <v>-18.100000000000364</v>
      </c>
      <c r="F64" s="7">
        <v>100</v>
      </c>
    </row>
    <row r="65" spans="1:6" ht="47.25">
      <c r="A65" s="3" t="s">
        <v>51</v>
      </c>
      <c r="B65" s="11" t="s">
        <v>46</v>
      </c>
      <c r="C65" s="12">
        <v>6586.1</v>
      </c>
      <c r="D65" s="21">
        <v>6568</v>
      </c>
      <c r="E65" s="7">
        <f>D65-C65</f>
        <v>-18.100000000000364</v>
      </c>
      <c r="F65" s="12">
        <v>100</v>
      </c>
    </row>
    <row r="66" spans="1:6" ht="31.5">
      <c r="A66" s="4" t="s">
        <v>53</v>
      </c>
      <c r="B66" s="15" t="s">
        <v>96</v>
      </c>
      <c r="C66" s="7">
        <f>C67+C68+C69</f>
        <v>0</v>
      </c>
      <c r="D66" s="7">
        <f>D67+D68+D69</f>
        <v>0</v>
      </c>
      <c r="E66" s="7">
        <f>E67+E68+E69</f>
        <v>0</v>
      </c>
      <c r="F66" s="7">
        <f>F67+F68+F69</f>
        <v>0</v>
      </c>
    </row>
    <row r="67" spans="1:6" ht="15.75">
      <c r="A67" s="3" t="s">
        <v>54</v>
      </c>
      <c r="B67" s="11" t="s">
        <v>52</v>
      </c>
      <c r="C67" s="12"/>
      <c r="D67" s="12"/>
      <c r="E67" s="12"/>
      <c r="F67" s="12"/>
    </row>
    <row r="68" spans="1:6" ht="15.75">
      <c r="A68" s="3" t="s">
        <v>55</v>
      </c>
      <c r="B68" s="11" t="s">
        <v>145</v>
      </c>
      <c r="C68" s="12"/>
      <c r="D68" s="12"/>
      <c r="E68" s="12"/>
      <c r="F68" s="12"/>
    </row>
    <row r="69" spans="1:6" ht="15.75">
      <c r="A69" s="3" t="s">
        <v>56</v>
      </c>
      <c r="B69" s="11" t="s">
        <v>146</v>
      </c>
      <c r="C69" s="12"/>
      <c r="D69" s="12"/>
      <c r="E69" s="12"/>
      <c r="F69" s="12"/>
    </row>
    <row r="70" spans="1:6" ht="15.75">
      <c r="A70" s="22"/>
      <c r="B70" s="23"/>
      <c r="C70" s="24"/>
      <c r="D70" s="24"/>
      <c r="E70" s="24"/>
      <c r="F70" s="24"/>
    </row>
    <row r="71" spans="1:6" ht="15.75">
      <c r="A71" s="28" t="s">
        <v>105</v>
      </c>
      <c r="B71" s="28"/>
      <c r="C71" s="28"/>
      <c r="D71" s="28"/>
      <c r="E71" s="28"/>
      <c r="F71" s="28"/>
    </row>
    <row r="72" spans="1:6" ht="31.5">
      <c r="A72" s="8"/>
      <c r="B72" s="9" t="s">
        <v>0</v>
      </c>
      <c r="C72" s="9" t="s">
        <v>1</v>
      </c>
      <c r="D72" s="9" t="s">
        <v>2</v>
      </c>
      <c r="E72" s="9" t="s">
        <v>3</v>
      </c>
      <c r="F72" s="9" t="s">
        <v>4</v>
      </c>
    </row>
    <row r="73" spans="1:6" ht="31.5">
      <c r="A73" s="5" t="s">
        <v>97</v>
      </c>
      <c r="B73" s="15" t="s">
        <v>58</v>
      </c>
      <c r="C73" s="13">
        <f>C74+C75</f>
        <v>7627.4</v>
      </c>
      <c r="D73" s="12">
        <f>D74+D75</f>
        <v>7329.2</v>
      </c>
      <c r="E73" s="12">
        <f>E74+E75</f>
        <v>-298.2000000000003</v>
      </c>
      <c r="F73" s="13">
        <f>D73/C73*100</f>
        <v>96.09041088706506</v>
      </c>
    </row>
    <row r="74" spans="1:6" ht="31.5">
      <c r="A74" s="6" t="s">
        <v>98</v>
      </c>
      <c r="B74" s="11" t="s">
        <v>114</v>
      </c>
      <c r="C74" s="12">
        <v>4897</v>
      </c>
      <c r="D74" s="13">
        <v>4614.5</v>
      </c>
      <c r="E74" s="12">
        <f aca="true" t="shared" si="0" ref="E74:E79">D74-C74</f>
        <v>-282.5</v>
      </c>
      <c r="F74" s="13">
        <f aca="true" t="shared" si="1" ref="F74:F80">D74/C74*100</f>
        <v>94.2311619358791</v>
      </c>
    </row>
    <row r="75" spans="1:6" ht="15.75">
      <c r="A75" s="6" t="s">
        <v>99</v>
      </c>
      <c r="B75" s="11" t="s">
        <v>115</v>
      </c>
      <c r="C75" s="12">
        <v>2730.4</v>
      </c>
      <c r="D75" s="12">
        <v>2714.7</v>
      </c>
      <c r="E75" s="12">
        <f t="shared" si="0"/>
        <v>-15.700000000000273</v>
      </c>
      <c r="F75" s="13">
        <f t="shared" si="1"/>
        <v>99.42499267506591</v>
      </c>
    </row>
    <row r="76" spans="1:6" ht="15.75">
      <c r="A76" s="5" t="s">
        <v>100</v>
      </c>
      <c r="B76" s="15" t="s">
        <v>59</v>
      </c>
      <c r="C76" s="18">
        <v>30118.8</v>
      </c>
      <c r="D76" s="13">
        <v>30109.2</v>
      </c>
      <c r="E76" s="12">
        <f t="shared" si="0"/>
        <v>-9.599999999998545</v>
      </c>
      <c r="F76" s="13">
        <f t="shared" si="1"/>
        <v>99.96812622016814</v>
      </c>
    </row>
    <row r="77" spans="1:6" ht="31.5">
      <c r="A77" s="5" t="s">
        <v>101</v>
      </c>
      <c r="B77" s="15" t="s">
        <v>60</v>
      </c>
      <c r="C77" s="18">
        <v>6586.1</v>
      </c>
      <c r="D77" s="13">
        <v>6568</v>
      </c>
      <c r="E77" s="13">
        <f t="shared" si="0"/>
        <v>-18.100000000000364</v>
      </c>
      <c r="F77" s="13">
        <f t="shared" si="1"/>
        <v>99.72517878562427</v>
      </c>
    </row>
    <row r="78" spans="1:6" ht="15.75">
      <c r="A78" s="5" t="s">
        <v>102</v>
      </c>
      <c r="B78" s="15" t="s">
        <v>61</v>
      </c>
      <c r="C78" s="12">
        <v>1277.5</v>
      </c>
      <c r="D78" s="13">
        <v>1347.2</v>
      </c>
      <c r="E78" s="12">
        <f t="shared" si="0"/>
        <v>69.70000000000005</v>
      </c>
      <c r="F78" s="13">
        <f t="shared" si="1"/>
        <v>105.45596868884542</v>
      </c>
    </row>
    <row r="79" spans="1:6" ht="19.5" customHeight="1">
      <c r="A79" s="5" t="s">
        <v>103</v>
      </c>
      <c r="B79" s="15" t="s">
        <v>62</v>
      </c>
      <c r="C79" s="13">
        <v>2404</v>
      </c>
      <c r="D79" s="13">
        <v>2161.6</v>
      </c>
      <c r="E79" s="12">
        <f t="shared" si="0"/>
        <v>-242.4000000000001</v>
      </c>
      <c r="F79" s="13">
        <f t="shared" si="1"/>
        <v>89.91680532445923</v>
      </c>
    </row>
    <row r="80" spans="1:6" ht="19.5" customHeight="1">
      <c r="A80" s="5" t="s">
        <v>104</v>
      </c>
      <c r="B80" s="15" t="s">
        <v>63</v>
      </c>
      <c r="C80" s="13">
        <f>C73+C76+C77+C78+C79</f>
        <v>48013.799999999996</v>
      </c>
      <c r="D80" s="13">
        <f>D73+D76+D77+D78+D79</f>
        <v>47515.2</v>
      </c>
      <c r="E80" s="13">
        <f>E73+E76+E77+E78+E79</f>
        <v>-498.5999999999992</v>
      </c>
      <c r="F80" s="13">
        <f t="shared" si="1"/>
        <v>98.9615485547905</v>
      </c>
    </row>
    <row r="81" spans="1:6" ht="15.75">
      <c r="A81" s="22"/>
      <c r="B81" s="23"/>
      <c r="C81" s="24"/>
      <c r="D81" s="24"/>
      <c r="E81" s="24"/>
      <c r="F81" s="24"/>
    </row>
    <row r="82" spans="1:6" ht="15.75">
      <c r="A82" s="28" t="s">
        <v>106</v>
      </c>
      <c r="B82" s="28"/>
      <c r="C82" s="28"/>
      <c r="D82" s="28"/>
      <c r="E82" s="28"/>
      <c r="F82" s="28"/>
    </row>
    <row r="83" spans="1:6" ht="31.5">
      <c r="A83" s="8"/>
      <c r="B83" s="9" t="s">
        <v>0</v>
      </c>
      <c r="C83" s="9" t="s">
        <v>1</v>
      </c>
      <c r="D83" s="9" t="s">
        <v>2</v>
      </c>
      <c r="E83" s="9" t="s">
        <v>3</v>
      </c>
      <c r="F83" s="9" t="s">
        <v>4</v>
      </c>
    </row>
    <row r="84" spans="1:6" ht="31.5">
      <c r="A84" s="5" t="s">
        <v>107</v>
      </c>
      <c r="B84" s="11" t="s">
        <v>58</v>
      </c>
      <c r="C84" s="13">
        <v>6949.2</v>
      </c>
      <c r="D84" s="13">
        <f>D86+D87</f>
        <v>2624.7999999999997</v>
      </c>
      <c r="E84" s="12">
        <f>E86</f>
        <v>-2820.2000000000003</v>
      </c>
      <c r="F84" s="13">
        <v>37.8</v>
      </c>
    </row>
    <row r="85" spans="1:6" ht="15.75">
      <c r="A85" s="6" t="s">
        <v>108</v>
      </c>
      <c r="B85" s="11" t="s">
        <v>114</v>
      </c>
      <c r="C85" s="12"/>
      <c r="D85" s="13"/>
      <c r="E85" s="12"/>
      <c r="F85" s="12"/>
    </row>
    <row r="86" spans="1:6" ht="31.5">
      <c r="A86" s="6" t="s">
        <v>109</v>
      </c>
      <c r="B86" s="11" t="s">
        <v>115</v>
      </c>
      <c r="C86" s="13">
        <v>5076.8</v>
      </c>
      <c r="D86" s="13">
        <v>2256.6</v>
      </c>
      <c r="E86" s="12">
        <f>D86-C86</f>
        <v>-2820.2000000000003</v>
      </c>
      <c r="F86" s="13">
        <f>D86/C86*100</f>
        <v>44.449259375984866</v>
      </c>
    </row>
    <row r="87" spans="1:6" ht="47.25">
      <c r="A87" s="6" t="s">
        <v>110</v>
      </c>
      <c r="B87" s="11" t="s">
        <v>119</v>
      </c>
      <c r="C87" s="12">
        <v>1872.4</v>
      </c>
      <c r="D87" s="12">
        <v>368.2</v>
      </c>
      <c r="E87" s="12">
        <v>340.6</v>
      </c>
      <c r="F87" s="13">
        <f>D87/C87*100</f>
        <v>19.66460158085879</v>
      </c>
    </row>
    <row r="88" spans="1:6" ht="31.5">
      <c r="A88" s="6" t="s">
        <v>111</v>
      </c>
      <c r="B88" s="11" t="s">
        <v>120</v>
      </c>
      <c r="C88" s="12"/>
      <c r="D88" s="12"/>
      <c r="E88" s="12"/>
      <c r="F88" s="12"/>
    </row>
    <row r="89" spans="1:6" ht="63">
      <c r="A89" s="6" t="s">
        <v>112</v>
      </c>
      <c r="B89" s="11" t="s">
        <v>121</v>
      </c>
      <c r="C89" s="12"/>
      <c r="D89" s="12"/>
      <c r="E89" s="12"/>
      <c r="F89" s="12"/>
    </row>
    <row r="90" spans="1:6" ht="15.75">
      <c r="A90" s="6" t="s">
        <v>113</v>
      </c>
      <c r="B90" s="11" t="s">
        <v>122</v>
      </c>
      <c r="C90" s="12"/>
      <c r="D90" s="12"/>
      <c r="E90" s="12"/>
      <c r="F90" s="12"/>
    </row>
    <row r="91" spans="1:6" ht="15.75">
      <c r="A91" s="22"/>
      <c r="B91" s="23"/>
      <c r="C91" s="24"/>
      <c r="D91" s="24"/>
      <c r="E91" s="24"/>
      <c r="F91" s="24"/>
    </row>
    <row r="92" spans="1:6" ht="15.75">
      <c r="A92" s="22"/>
      <c r="B92" s="23"/>
      <c r="C92" s="24"/>
      <c r="D92" s="24"/>
      <c r="E92" s="24"/>
      <c r="F92" s="24"/>
    </row>
    <row r="93" spans="1:6" ht="15.75">
      <c r="A93" s="22" t="s">
        <v>153</v>
      </c>
      <c r="B93" s="23"/>
      <c r="C93" s="24"/>
      <c r="D93" s="29" t="s">
        <v>147</v>
      </c>
      <c r="E93" s="29"/>
      <c r="F93" s="24"/>
    </row>
  </sheetData>
  <sheetProtection/>
  <mergeCells count="10">
    <mergeCell ref="A53:F53"/>
    <mergeCell ref="A71:F71"/>
    <mergeCell ref="A82:F82"/>
    <mergeCell ref="D93:E93"/>
    <mergeCell ref="A1:F1"/>
    <mergeCell ref="A3:F3"/>
    <mergeCell ref="A5:F5"/>
    <mergeCell ref="A17:F17"/>
    <mergeCell ref="A32:F32"/>
    <mergeCell ref="A44:F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Юля</cp:lastModifiedBy>
  <cp:lastPrinted>2022-02-04T14:32:47Z</cp:lastPrinted>
  <dcterms:created xsi:type="dcterms:W3CDTF">1996-10-08T23:32:33Z</dcterms:created>
  <dcterms:modified xsi:type="dcterms:W3CDTF">2022-02-10T11:02:31Z</dcterms:modified>
  <cp:category/>
  <cp:version/>
  <cp:contentType/>
  <cp:contentStatus/>
</cp:coreProperties>
</file>